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kuhk-my.sharepoint.com/personal/qbs520jw_hku_hk/Documents/Research/Research/2021-2022/crowding/Submit/Nature Communication/Crowding data/Crowding data/"/>
    </mc:Choice>
  </mc:AlternateContent>
  <xr:revisionPtr revIDLastSave="716" documentId="13_ncr:1_{9E42EB58-52CA-49B2-8B63-FA55DC642125}" xr6:coauthVersionLast="47" xr6:coauthVersionMax="47" xr10:uidLastSave="{7ACF5396-CC4B-417A-8537-59E9488E0EA8}"/>
  <bookViews>
    <workbookView xWindow="-120" yWindow="-120" windowWidth="29040" windowHeight="15840" xr2:uid="{00000000-000D-0000-FFFF-FFFF00000000}"/>
  </bookViews>
  <sheets>
    <sheet name="Effective clean flow rate Fig1d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2" l="1"/>
  <c r="B5" i="12"/>
  <c r="C23" i="12"/>
  <c r="E23" i="12" s="1"/>
  <c r="B23" i="12"/>
  <c r="D23" i="12" s="1"/>
  <c r="E5" i="12"/>
  <c r="H5" i="12" s="1"/>
  <c r="D5" i="12"/>
  <c r="A24" i="12"/>
  <c r="A6" i="12"/>
  <c r="C6" i="12" l="1"/>
  <c r="E6" i="12" s="1"/>
  <c r="B6" i="12"/>
  <c r="D6" i="12" s="1"/>
  <c r="C24" i="12"/>
  <c r="E24" i="12" s="1"/>
  <c r="B24" i="12"/>
  <c r="D24" i="12" s="1"/>
  <c r="A25" i="12"/>
  <c r="I5" i="12"/>
  <c r="K5" i="12"/>
  <c r="J5" i="12"/>
  <c r="A7" i="12"/>
  <c r="B25" i="12" l="1"/>
  <c r="D25" i="12" s="1"/>
  <c r="C25" i="12"/>
  <c r="E25" i="12" s="1"/>
  <c r="A26" i="12"/>
  <c r="C7" i="12"/>
  <c r="E7" i="12" s="1"/>
  <c r="B7" i="12"/>
  <c r="D7" i="12" s="1"/>
  <c r="A8" i="12"/>
  <c r="A27" i="12" l="1"/>
  <c r="B26" i="12"/>
  <c r="D26" i="12" s="1"/>
  <c r="K6" i="12" s="1"/>
  <c r="C26" i="12"/>
  <c r="E26" i="12" s="1"/>
  <c r="I6" i="12" s="1"/>
  <c r="B8" i="12"/>
  <c r="D8" i="12" s="1"/>
  <c r="J6" i="12" s="1"/>
  <c r="C8" i="12"/>
  <c r="E8" i="12" s="1"/>
  <c r="H6" i="12" s="1"/>
  <c r="A9" i="12"/>
  <c r="A28" i="12" l="1"/>
  <c r="B27" i="12"/>
  <c r="D27" i="12" s="1"/>
  <c r="K7" i="12" s="1"/>
  <c r="C27" i="12"/>
  <c r="E27" i="12" s="1"/>
  <c r="I7" i="12" s="1"/>
  <c r="C9" i="12"/>
  <c r="E9" i="12" s="1"/>
  <c r="H7" i="12" s="1"/>
  <c r="B9" i="12"/>
  <c r="D9" i="12" s="1"/>
  <c r="J7" i="12" s="1"/>
  <c r="A10" i="12"/>
  <c r="A29" i="12" l="1"/>
  <c r="B28" i="12"/>
  <c r="D28" i="12" s="1"/>
  <c r="K8" i="12" s="1"/>
  <c r="C28" i="12"/>
  <c r="E28" i="12" s="1"/>
  <c r="I8" i="12" s="1"/>
  <c r="B10" i="12"/>
  <c r="D10" i="12" s="1"/>
  <c r="J8" i="12" s="1"/>
  <c r="C10" i="12"/>
  <c r="E10" i="12" s="1"/>
  <c r="H8" i="12" s="1"/>
  <c r="A11" i="12"/>
  <c r="A30" i="12" l="1"/>
  <c r="B29" i="12"/>
  <c r="D29" i="12" s="1"/>
  <c r="C29" i="12"/>
  <c r="E29" i="12" s="1"/>
  <c r="C11" i="12"/>
  <c r="E11" i="12" s="1"/>
  <c r="B11" i="12"/>
  <c r="D11" i="12" s="1"/>
  <c r="A12" i="12"/>
  <c r="A31" i="12" l="1"/>
  <c r="B30" i="12"/>
  <c r="D30" i="12" s="1"/>
  <c r="C30" i="12"/>
  <c r="E30" i="12" s="1"/>
  <c r="B12" i="12"/>
  <c r="D12" i="12" s="1"/>
  <c r="C12" i="12"/>
  <c r="E12" i="12" s="1"/>
  <c r="A13" i="12"/>
  <c r="C13" i="12" s="1"/>
  <c r="E13" i="12" s="1"/>
  <c r="A32" i="12" l="1"/>
  <c r="B31" i="12"/>
  <c r="D31" i="12" s="1"/>
  <c r="C31" i="12"/>
  <c r="E31" i="12" s="1"/>
  <c r="A14" i="12"/>
  <c r="B13" i="12"/>
  <c r="D13" i="12" s="1"/>
  <c r="A33" i="12" l="1"/>
  <c r="B32" i="12"/>
  <c r="D32" i="12" s="1"/>
  <c r="C32" i="12"/>
  <c r="E32" i="12" s="1"/>
  <c r="B14" i="12"/>
  <c r="D14" i="12" s="1"/>
  <c r="C14" i="12"/>
  <c r="E14" i="12" s="1"/>
  <c r="A15" i="12"/>
  <c r="A34" i="12" l="1"/>
  <c r="B33" i="12"/>
  <c r="D33" i="12" s="1"/>
  <c r="C33" i="12"/>
  <c r="E33" i="12" s="1"/>
  <c r="B15" i="12"/>
  <c r="D15" i="12" s="1"/>
  <c r="C15" i="12"/>
  <c r="E15" i="12" s="1"/>
  <c r="A16" i="12"/>
  <c r="A35" i="12" l="1"/>
  <c r="B34" i="12"/>
  <c r="D34" i="12" s="1"/>
  <c r="C34" i="12"/>
  <c r="E34" i="12" s="1"/>
  <c r="C16" i="12"/>
  <c r="E16" i="12" s="1"/>
  <c r="B16" i="12"/>
  <c r="D16" i="12" s="1"/>
  <c r="A17" i="12"/>
  <c r="A36" i="12" l="1"/>
  <c r="B35" i="12"/>
  <c r="D35" i="12" s="1"/>
  <c r="C35" i="12"/>
  <c r="E35" i="12" s="1"/>
  <c r="B17" i="12"/>
  <c r="D17" i="12" s="1"/>
  <c r="C17" i="12"/>
  <c r="E17" i="12" s="1"/>
  <c r="A18" i="12"/>
  <c r="B36" i="12" l="1"/>
  <c r="D36" i="12" s="1"/>
  <c r="C36" i="12"/>
  <c r="E36" i="12" s="1"/>
  <c r="C18" i="12"/>
  <c r="E18" i="12" s="1"/>
  <c r="B18" i="12"/>
  <c r="D18" i="12" s="1"/>
</calcChain>
</file>

<file path=xl/sharedStrings.xml><?xml version="1.0" encoding="utf-8"?>
<sst xmlns="http://schemas.openxmlformats.org/spreadsheetml/2006/main" count="21" uniqueCount="14">
  <si>
    <t>Exposure time (hr)</t>
  </si>
  <si>
    <t>10 L/s.p &amp; 4 hours</t>
  </si>
  <si>
    <t>0.5 L/s.p &amp; 4 hours</t>
  </si>
  <si>
    <t>10 L/s.p &amp; 1 hours</t>
  </si>
  <si>
    <t>0.5 L/s.p &amp; 1 hours</t>
  </si>
  <si>
    <t>ACH at a ventilation rate of 0.5 and 10 L/s.p (h-1)</t>
  </si>
  <si>
    <t>Effective clean flow rate (L/s.p)</t>
  </si>
  <si>
    <t>Table 1. Effective clean flow rate for various crowding levels, at ventilation rates of 0.5 and 10 L/s person, and a co-exposure of 1 and 4 hours.</t>
  </si>
  <si>
    <t>continued</t>
  </si>
  <si>
    <t>Table 2. Effective clean flow rate for typical crowding levels of 2, 16, 32 and 64 m3/person, at ventilation rates of 0.5 and 10 L/s person, and a co-exposure of 1 and 4 hours (extracted from Table 1 and provide completed data for Figure 1d).</t>
  </si>
  <si>
    <r>
      <t>Volume per person (m</t>
    </r>
    <r>
      <rPr>
        <vertAlign val="superscript"/>
        <sz val="12"/>
        <color theme="1"/>
        <rFont val="Calibri (Body)"/>
      </rPr>
      <t>3</t>
    </r>
    <r>
      <rPr>
        <sz val="12"/>
        <color theme="1"/>
        <rFont val="Calibri"/>
        <family val="2"/>
        <scheme val="minor"/>
      </rPr>
      <t>)</t>
    </r>
  </si>
  <si>
    <r>
      <t xml:space="preserve"> q</t>
    </r>
    <r>
      <rPr>
        <vertAlign val="subscript"/>
        <sz val="12"/>
        <color theme="1"/>
        <rFont val="Calibri"/>
        <family val="2"/>
        <scheme val="minor"/>
      </rPr>
      <t>c</t>
    </r>
    <r>
      <rPr>
        <sz val="12"/>
        <color theme="1"/>
        <rFont val="Calibri"/>
        <family val="2"/>
        <scheme val="minor"/>
      </rPr>
      <t xml:space="preserve"> = 0.5 L/s.p</t>
    </r>
  </si>
  <si>
    <r>
      <t xml:space="preserve"> q</t>
    </r>
    <r>
      <rPr>
        <vertAlign val="subscript"/>
        <sz val="12"/>
        <color theme="1"/>
        <rFont val="Calibri"/>
        <family val="2"/>
        <scheme val="minor"/>
      </rPr>
      <t>c</t>
    </r>
    <r>
      <rPr>
        <sz val="12"/>
        <color theme="1"/>
        <rFont val="Calibri"/>
        <family val="2"/>
        <scheme val="minor"/>
      </rPr>
      <t xml:space="preserve"> = 10 L/s.p</t>
    </r>
  </si>
  <si>
    <t>Effective clean flow rate for combinations of ventilation rate &amp; exposure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</si>
</sst>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7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2"/>
      <color theme="1"/>
      <name val="Calibri (Body)"/>
    </font>
    <font>
      <vertAlign val="subscript"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4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/>
    </xf>
    <xf numFmtId="0" fontId="4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1" fillId="2" borderId="10" xfId="0" applyFont="1" applyFill="1" applyBorder="1"/>
    <xf numFmtId="0" fontId="1" fillId="0" borderId="1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F58BA"/>
      <color rgb="FFFF1F5B"/>
      <color rgb="FF00CD6C"/>
      <color rgb="FF009ADE"/>
      <color rgb="FF4472C4"/>
      <color rgb="FF9EC9E2"/>
      <color rgb="FF6CB0D6"/>
      <color rgb="FF3C93C2"/>
      <color rgb="FF226E9C"/>
      <color rgb="FF0D4A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987605715952175"/>
          <c:y val="5.890666666666667E-2"/>
          <c:w val="0.40531972766224733"/>
          <c:h val="0.71365485943366191"/>
        </c:manualLayout>
      </c:layout>
      <c:barChart>
        <c:barDir val="col"/>
        <c:grouping val="clustered"/>
        <c:varyColors val="0"/>
        <c:ser>
          <c:idx val="0"/>
          <c:order val="0"/>
          <c:tx>
            <c:v>4 hours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4.4171955863002476E-3"/>
                  <c:y val="-8.64029516469636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59D-4EDC-9D5E-3D68657F62BE}"/>
                </c:ext>
              </c:extLst>
            </c:dLbl>
            <c:dLbl>
              <c:idx val="1"/>
              <c:layout>
                <c:manualLayout>
                  <c:x val="-2.6638252530634024E-2"/>
                  <c:y val="-8.37311877315967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59D-4EDC-9D5E-3D68657F62BE}"/>
                </c:ext>
              </c:extLst>
            </c:dLbl>
            <c:dLbl>
              <c:idx val="2"/>
              <c:layout>
                <c:manualLayout>
                  <c:x val="-1.563686398550208E-2"/>
                  <c:y val="-2.19343402447167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59D-4EDC-9D5E-3D68657F62BE}"/>
                </c:ext>
              </c:extLst>
            </c:dLbl>
            <c:dLbl>
              <c:idx val="3"/>
              <c:layout>
                <c:manualLayout>
                  <c:x val="-2.1656689557385509E-2"/>
                  <c:y val="-2.32209944263217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59D-4EDC-9D5E-3D68657F62BE}"/>
                </c:ext>
              </c:extLst>
            </c:dLbl>
            <c:numFmt formatCode="#,##0.0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numLit>
              <c:formatCode>General</c:formatCode>
              <c:ptCount val="4"/>
              <c:pt idx="0">
                <c:v>2</c:v>
              </c:pt>
              <c:pt idx="1">
                <c:v>16</c:v>
              </c:pt>
              <c:pt idx="2">
                <c:v>32</c:v>
              </c:pt>
              <c:pt idx="3">
                <c:v>64</c:v>
              </c:pt>
            </c:numLit>
          </c:cat>
          <c:val>
            <c:numRef>
              <c:f>'Effective clean flow rate Fig1d'!$H$5:$H$8</c:f>
              <c:numCache>
                <c:formatCode>0.000</c:formatCode>
                <c:ptCount val="4"/>
                <c:pt idx="0">
                  <c:v>10.140845070422534</c:v>
                </c:pt>
                <c:pt idx="1">
                  <c:v>11.249826457640108</c:v>
                </c:pt>
                <c:pt idx="2">
                  <c:v>12.816463414940262</c:v>
                </c:pt>
                <c:pt idx="3">
                  <c:v>16.600275101436015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9D-4EDC-9D5E-3D68657F62BE}"/>
            </c:ext>
          </c:extLst>
        </c:ser>
        <c:ser>
          <c:idx val="1"/>
          <c:order val="1"/>
          <c:tx>
            <c:v>1 hour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4161901845380674E-2"/>
                  <c:y val="-9.05412404642221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59D-4EDC-9D5E-3D68657F62BE}"/>
                </c:ext>
              </c:extLst>
            </c:dLbl>
            <c:dLbl>
              <c:idx val="1"/>
              <c:layout>
                <c:manualLayout>
                  <c:x val="9.9178199421928945E-3"/>
                  <c:y val="-4.3902550882376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59D-4EDC-9D5E-3D68657F62BE}"/>
                </c:ext>
              </c:extLst>
            </c:dLbl>
            <c:dLbl>
              <c:idx val="2"/>
              <c:layout>
                <c:manualLayout>
                  <c:x val="-1.1565755932080146E-2"/>
                  <c:y val="-3.40235460239735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59D-4EDC-9D5E-3D68657F62BE}"/>
                </c:ext>
              </c:extLst>
            </c:dLbl>
            <c:dLbl>
              <c:idx val="3"/>
              <c:layout>
                <c:manualLayout>
                  <c:x val="2.0769446973098113E-3"/>
                  <c:y val="-4.76131470980646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59D-4EDC-9D5E-3D68657F62BE}"/>
                </c:ext>
              </c:extLst>
            </c:dLbl>
            <c:numFmt formatCode="#,##0.0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numLit>
              <c:formatCode>General</c:formatCode>
              <c:ptCount val="4"/>
              <c:pt idx="0">
                <c:v>2</c:v>
              </c:pt>
              <c:pt idx="1">
                <c:v>16</c:v>
              </c:pt>
              <c:pt idx="2">
                <c:v>32</c:v>
              </c:pt>
              <c:pt idx="3">
                <c:v>64</c:v>
              </c:pt>
            </c:numLit>
          </c:cat>
          <c:val>
            <c:numRef>
              <c:f>'Effective clean flow rate Fig1d'!$I$5:$I$8</c:f>
              <c:numCache>
                <c:formatCode>0.000</c:formatCode>
                <c:ptCount val="4"/>
                <c:pt idx="0">
                  <c:v>10.588235284631846</c:v>
                </c:pt>
                <c:pt idx="1">
                  <c:v>16.600275101436015</c:v>
                </c:pt>
                <c:pt idx="2">
                  <c:v>25.019322291485022</c:v>
                </c:pt>
                <c:pt idx="3">
                  <c:v>42.522527103891477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9D-4EDC-9D5E-3D68657F6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7940271"/>
        <c:axId val="1707953231"/>
      </c:barChart>
      <c:catAx>
        <c:axId val="17079402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3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300">
                    <a:solidFill>
                      <a:sysClr val="windowText" lastClr="000000"/>
                    </a:solidFill>
                  </a:rPr>
                  <a:t>Spaciousness (m</a:t>
                </a:r>
                <a:r>
                  <a:rPr lang="en-US" sz="2300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en-US" sz="2300">
                    <a:solidFill>
                      <a:sysClr val="windowText" lastClr="000000"/>
                    </a:solidFill>
                  </a:rPr>
                  <a:t>/person)</a:t>
                </a:r>
              </a:p>
            </c:rich>
          </c:tx>
          <c:layout>
            <c:manualLayout>
              <c:xMode val="edge"/>
              <c:yMode val="edge"/>
              <c:x val="0.30019676157011344"/>
              <c:y val="0.892649997065778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3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7953231"/>
        <c:crosses val="autoZero"/>
        <c:auto val="1"/>
        <c:lblAlgn val="ctr"/>
        <c:lblOffset val="50"/>
        <c:noMultiLvlLbl val="0"/>
      </c:catAx>
      <c:valAx>
        <c:axId val="170795323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3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300">
                    <a:solidFill>
                      <a:sysClr val="windowText" lastClr="000000"/>
                    </a:solidFill>
                  </a:rPr>
                  <a:t>E</a:t>
                </a:r>
                <a:r>
                  <a:rPr lang="en-US" altLang="zh-CN" sz="2300">
                    <a:solidFill>
                      <a:sysClr val="windowText" lastClr="000000"/>
                    </a:solidFill>
                  </a:rPr>
                  <a:t>ffective clean flow</a:t>
                </a:r>
                <a:r>
                  <a:rPr lang="en-US" altLang="zh-CN" sz="2300" baseline="0">
                    <a:solidFill>
                      <a:sysClr val="windowText" lastClr="000000"/>
                    </a:solidFill>
                  </a:rPr>
                  <a:t> rate </a:t>
                </a:r>
                <a:r>
                  <a:rPr lang="en-US" sz="2300">
                    <a:solidFill>
                      <a:sysClr val="windowText" lastClr="000000"/>
                    </a:solidFill>
                  </a:rPr>
                  <a:t>(L/s.p)</a:t>
                </a:r>
              </a:p>
            </c:rich>
          </c:tx>
          <c:layout>
            <c:manualLayout>
              <c:xMode val="edge"/>
              <c:yMode val="edge"/>
              <c:x val="3.2067125423424638E-2"/>
              <c:y val="2.934985254808438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3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7940271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3124196022173717E-3"/>
          <c:y val="5.4633425116523159E-2"/>
          <c:w val="0.40353910088162059"/>
          <c:h val="0.71899331726426663"/>
        </c:manualLayout>
      </c:layout>
      <c:barChart>
        <c:barDir val="col"/>
        <c:grouping val="clustered"/>
        <c:varyColors val="0"/>
        <c:ser>
          <c:idx val="0"/>
          <c:order val="0"/>
          <c:tx>
            <c:v>4 hours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1908697173837511E-2"/>
                  <c:y val="-8.79203873258251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373-4973-8F86-1E776C61F9B0}"/>
                </c:ext>
              </c:extLst>
            </c:dLbl>
            <c:dLbl>
              <c:idx val="1"/>
              <c:layout>
                <c:manualLayout>
                  <c:x val="-1.6359823232739011E-2"/>
                  <c:y val="-4.65743147977432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73-4973-8F86-1E776C61F9B0}"/>
                </c:ext>
              </c:extLst>
            </c:dLbl>
            <c:dLbl>
              <c:idx val="2"/>
              <c:layout>
                <c:manualLayout>
                  <c:x val="-1.9184311096419441E-2"/>
                  <c:y val="-1.67231383590826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373-4973-8F86-1E776C61F9B0}"/>
                </c:ext>
              </c:extLst>
            </c:dLbl>
            <c:dLbl>
              <c:idx val="3"/>
              <c:layout>
                <c:manualLayout>
                  <c:x val="-1.7772137526989262E-2"/>
                  <c:y val="-3.6579814003156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73-4973-8F86-1E776C61F9B0}"/>
                </c:ext>
              </c:extLst>
            </c:dLbl>
            <c:numFmt formatCode="#,##0.0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numLit>
              <c:formatCode>General</c:formatCode>
              <c:ptCount val="4"/>
              <c:pt idx="0">
                <c:v>2</c:v>
              </c:pt>
              <c:pt idx="1">
                <c:v>16</c:v>
              </c:pt>
              <c:pt idx="2">
                <c:v>32</c:v>
              </c:pt>
              <c:pt idx="3">
                <c:v>64</c:v>
              </c:pt>
            </c:numLit>
          </c:cat>
          <c:val>
            <c:numRef>
              <c:f>'Effective clean flow rate Fig1d'!$J$5:$J$8</c:f>
              <c:numCache>
                <c:formatCode>0.000</c:formatCode>
                <c:ptCount val="4"/>
                <c:pt idx="0">
                  <c:v>0.68510780937315974</c:v>
                </c:pt>
                <c:pt idx="1">
                  <c:v>2.5676679906608144</c:v>
                </c:pt>
                <c:pt idx="2">
                  <c:v>4.7839323639197193</c:v>
                </c:pt>
                <c:pt idx="3">
                  <c:v>9.2253235708756183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373-4973-8F86-1E776C61F9B0}"/>
            </c:ext>
          </c:extLst>
        </c:ser>
        <c:ser>
          <c:idx val="1"/>
          <c:order val="1"/>
          <c:tx>
            <c:v>1 hours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4.3243329960159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73-4973-8F86-1E776C61F9B0}"/>
                </c:ext>
              </c:extLst>
            </c:dLbl>
            <c:dLbl>
              <c:idx val="1"/>
              <c:layout>
                <c:manualLayout>
                  <c:x val="9.3736802650465909E-4"/>
                  <c:y val="-2.4969211602439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373-4973-8F86-1E776C61F9B0}"/>
                </c:ext>
              </c:extLst>
            </c:dLbl>
            <c:dLbl>
              <c:idx val="2"/>
              <c:layout>
                <c:manualLayout>
                  <c:x val="3.0994641621026088E-3"/>
                  <c:y val="-3.62335365697160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73-4973-8F86-1E776C61F9B0}"/>
                </c:ext>
              </c:extLst>
            </c:dLbl>
            <c:dLbl>
              <c:idx val="3"/>
              <c:layout>
                <c:manualLayout>
                  <c:x val="-6.3988982935286147E-3"/>
                  <c:y val="-2.4507648607926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373-4973-8F86-1E776C61F9B0}"/>
                </c:ext>
              </c:extLst>
            </c:dLbl>
            <c:numFmt formatCode="#,##0.0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numLit>
              <c:formatCode>General</c:formatCode>
              <c:ptCount val="4"/>
              <c:pt idx="0">
                <c:v>2</c:v>
              </c:pt>
              <c:pt idx="1">
                <c:v>16</c:v>
              </c:pt>
              <c:pt idx="2">
                <c:v>32</c:v>
              </c:pt>
              <c:pt idx="3">
                <c:v>64</c:v>
              </c:pt>
            </c:numLit>
          </c:cat>
          <c:val>
            <c:numRef>
              <c:f>'Effective clean flow rate Fig1d'!$K$5:$K$8</c:f>
              <c:numCache>
                <c:formatCode>0.000</c:formatCode>
                <c:ptCount val="4"/>
                <c:pt idx="0">
                  <c:v>1.4678556266160292</c:v>
                </c:pt>
                <c:pt idx="1">
                  <c:v>9.2253235708756183</c:v>
                </c:pt>
                <c:pt idx="2">
                  <c:v>18.11266772463739</c:v>
                </c:pt>
                <c:pt idx="3">
                  <c:v>35.889668670637285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373-4973-8F86-1E776C61F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7940271"/>
        <c:axId val="1707953231"/>
      </c:barChart>
      <c:catAx>
        <c:axId val="1707940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7953231"/>
        <c:crosses val="autoZero"/>
        <c:auto val="1"/>
        <c:lblAlgn val="ctr"/>
        <c:lblOffset val="50"/>
        <c:noMultiLvlLbl val="0"/>
      </c:catAx>
      <c:valAx>
        <c:axId val="1707953231"/>
        <c:scaling>
          <c:orientation val="minMax"/>
          <c:max val="50"/>
        </c:scaling>
        <c:delete val="1"/>
        <c:axPos val="l"/>
        <c:numFmt formatCode="0.000" sourceLinked="1"/>
        <c:majorTickMark val="out"/>
        <c:minorTickMark val="out"/>
        <c:tickLblPos val="nextTo"/>
        <c:crossAx val="1707940271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1.7481026770096223E-2"/>
          <c:y val="0.28975179713621363"/>
          <c:w val="0.17869193308667741"/>
          <c:h val="0.16091086614173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1049867</xdr:colOff>
      <xdr:row>14</xdr:row>
      <xdr:rowOff>104546</xdr:rowOff>
    </xdr:from>
    <xdr:to>
      <xdr:col>12</xdr:col>
      <xdr:colOff>515229</xdr:colOff>
      <xdr:row>39</xdr:row>
      <xdr:rowOff>36921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C04FDF-A7B0-42B3-939F-7541D8874D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1073208</xdr:colOff>
      <xdr:row>14</xdr:row>
      <xdr:rowOff>97977</xdr:rowOff>
    </xdr:from>
    <xdr:to>
      <xdr:col>19</xdr:col>
      <xdr:colOff>508328</xdr:colOff>
      <xdr:row>39</xdr:row>
      <xdr:rowOff>33474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FDB3079-987E-450E-BF5C-B94AFC96AA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0.25203</cdr:x>
      <cdr:y>0.06265</cdr:y>
    </cdr:from>
    <cdr:to>
      <cdr:x>0.4264</cdr:x>
      <cdr:y>0.14532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9D65A447-7971-E50C-4A41-3D5B4E227EAF}"/>
            </a:ext>
          </a:extLst>
        </cdr:cNvPr>
        <cdr:cNvSpPr txBox="1"/>
      </cdr:nvSpPr>
      <cdr:spPr>
        <a:xfrm xmlns:a="http://schemas.openxmlformats.org/drawingml/2006/main">
          <a:off x="1802360" y="297801"/>
          <a:ext cx="1246984" cy="3929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HK" sz="2800">
              <a:solidFill>
                <a:srgbClr val="FF0000"/>
              </a:solidFill>
            </a:rPr>
            <a:t>10 L/s</a:t>
          </a:r>
        </a:p>
      </cdr:txBody>
    </cdr:sp>
  </cdr:relSizeAnchor>
  <cdr:relSizeAnchor xmlns:cdr="http://schemas.openxmlformats.org/drawingml/2006/chartDrawing">
    <cdr:from>
      <cdr:x>0.69288</cdr:x>
      <cdr:y>0.05837</cdr:y>
    </cdr:from>
    <cdr:to>
      <cdr:x>0.82898</cdr:x>
      <cdr:y>0.14103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9D49990A-B42C-5F09-0DA3-87007F3C3B4E}"/>
            </a:ext>
          </a:extLst>
        </cdr:cNvPr>
        <cdr:cNvSpPr txBox="1"/>
      </cdr:nvSpPr>
      <cdr:spPr>
        <a:xfrm xmlns:a="http://schemas.openxmlformats.org/drawingml/2006/main">
          <a:off x="4515015" y="265952"/>
          <a:ext cx="886869" cy="376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2800">
              <a:solidFill>
                <a:srgbClr val="FF0000"/>
              </a:solidFill>
            </a:rPr>
            <a:t>0.5 L/s</a:t>
          </a:r>
        </a:p>
      </cdr:txBody>
    </cdr:sp>
  </cdr:relSizeAnchor>
  <cdr:relSizeAnchor xmlns:cdr="http://schemas.openxmlformats.org/drawingml/2006/chartDrawing">
    <cdr:from>
      <cdr:x>0.19885</cdr:x>
      <cdr:y>0.63</cdr:y>
    </cdr:from>
    <cdr:to>
      <cdr:x>0.58266</cdr:x>
      <cdr:y>0.63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91849C19-9211-B56A-2E0B-4D1AE3A87051}"/>
            </a:ext>
          </a:extLst>
        </cdr:cNvPr>
        <cdr:cNvCxnSpPr/>
      </cdr:nvCxnSpPr>
      <cdr:spPr>
        <a:xfrm xmlns:a="http://schemas.openxmlformats.org/drawingml/2006/main">
          <a:off x="1422084" y="2994664"/>
          <a:ext cx="2744767" cy="0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rgbClr val="FF0000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0.00709</cdr:x>
      <cdr:y>0.76494</cdr:y>
    </cdr:from>
    <cdr:to>
      <cdr:x>0.39081</cdr:x>
      <cdr:y>0.76494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E9C23425-C2EC-9148-38E2-832E93182B94}"/>
            </a:ext>
          </a:extLst>
        </cdr:cNvPr>
        <cdr:cNvCxnSpPr/>
      </cdr:nvCxnSpPr>
      <cdr:spPr>
        <a:xfrm xmlns:a="http://schemas.openxmlformats.org/drawingml/2006/main">
          <a:off x="50382" y="3636065"/>
          <a:ext cx="2726740" cy="0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rgbClr val="EE0000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AB0A0-B080-4766-9369-2DC5991C7C99}">
  <dimension ref="A1:K52"/>
  <sheetViews>
    <sheetView tabSelected="1" topLeftCell="E1" zoomScale="75" zoomScaleNormal="100" workbookViewId="0">
      <selection activeCell="X21" sqref="X21"/>
    </sheetView>
  </sheetViews>
  <sheetFormatPr defaultColWidth="8.85546875" defaultRowHeight="15.75"/>
  <cols>
    <col min="1" max="1" width="19.7109375" style="3" customWidth="1"/>
    <col min="2" max="3" width="22.7109375" style="3" customWidth="1"/>
    <col min="4" max="5" width="20.7109375" style="3" customWidth="1"/>
    <col min="7" max="11" width="20.7109375" customWidth="1"/>
  </cols>
  <sheetData>
    <row r="1" spans="1:11" ht="32.1" customHeight="1">
      <c r="A1" s="27" t="s">
        <v>7</v>
      </c>
      <c r="B1" s="28"/>
      <c r="C1" s="28"/>
      <c r="D1" s="28"/>
      <c r="E1" s="28"/>
      <c r="G1" s="34" t="s">
        <v>9</v>
      </c>
      <c r="H1" s="35"/>
      <c r="I1" s="35"/>
      <c r="J1" s="35"/>
      <c r="K1" s="35"/>
    </row>
    <row r="2" spans="1:11">
      <c r="A2" s="44" t="s">
        <v>0</v>
      </c>
      <c r="B2" s="26">
        <v>4</v>
      </c>
      <c r="C2" s="26"/>
      <c r="D2" s="26"/>
      <c r="E2" s="26"/>
      <c r="G2" s="36"/>
      <c r="H2" s="36"/>
      <c r="I2" s="36"/>
      <c r="J2" s="36"/>
      <c r="K2" s="36"/>
    </row>
    <row r="3" spans="1:11" ht="21.95" customHeight="1" thickBot="1">
      <c r="A3" s="37" t="s">
        <v>10</v>
      </c>
      <c r="B3" s="45" t="s">
        <v>5</v>
      </c>
      <c r="C3" s="42"/>
      <c r="D3" s="43" t="s">
        <v>6</v>
      </c>
      <c r="E3" s="43"/>
      <c r="G3" s="32" t="s">
        <v>10</v>
      </c>
      <c r="H3" s="30" t="s">
        <v>13</v>
      </c>
      <c r="I3" s="31"/>
      <c r="J3" s="31"/>
      <c r="K3" s="31"/>
    </row>
    <row r="4" spans="1:11" ht="18" customHeight="1" thickTop="1" thickBot="1">
      <c r="A4" s="38"/>
      <c r="B4" s="2">
        <v>0.5</v>
      </c>
      <c r="C4" s="1">
        <v>10</v>
      </c>
      <c r="D4" s="8" t="s">
        <v>11</v>
      </c>
      <c r="E4" s="8" t="s">
        <v>12</v>
      </c>
      <c r="G4" s="33"/>
      <c r="H4" s="6" t="s">
        <v>1</v>
      </c>
      <c r="I4" s="6" t="s">
        <v>3</v>
      </c>
      <c r="J4" s="6" t="s">
        <v>2</v>
      </c>
      <c r="K4" s="6" t="s">
        <v>4</v>
      </c>
    </row>
    <row r="5" spans="1:11">
      <c r="A5" s="12">
        <v>2</v>
      </c>
      <c r="B5" s="17">
        <f t="shared" ref="B5:B18" si="0">$B$4*3.6/A5</f>
        <v>0.9</v>
      </c>
      <c r="C5" s="17">
        <f t="shared" ref="C5:C18" si="1">$C$4*3.6/A5</f>
        <v>18</v>
      </c>
      <c r="D5" s="18">
        <f t="shared" ref="D5:D18" si="2">1/(((EXP(-$B$2*B5)-1)/$B$2/B5+1)/B$4)</f>
        <v>0.68510780937315974</v>
      </c>
      <c r="E5" s="18">
        <f t="shared" ref="E5:E18" si="3">1/(((EXP(-$B$2*C5)-1)/$B$2/C5+1)/C$4)</f>
        <v>10.140845070422534</v>
      </c>
      <c r="G5" s="7">
        <v>2</v>
      </c>
      <c r="H5" s="24">
        <f>E5</f>
        <v>10.140845070422534</v>
      </c>
      <c r="I5" s="24">
        <f>E23</f>
        <v>10.588235284631846</v>
      </c>
      <c r="J5" s="24">
        <f>D5</f>
        <v>0.68510780937315974</v>
      </c>
      <c r="K5" s="24">
        <f>D23</f>
        <v>1.4678556266160292</v>
      </c>
    </row>
    <row r="6" spans="1:11">
      <c r="A6" s="13">
        <f>A5*2</f>
        <v>4</v>
      </c>
      <c r="B6" s="17">
        <f t="shared" si="0"/>
        <v>0.45</v>
      </c>
      <c r="C6" s="17">
        <f t="shared" si="1"/>
        <v>9</v>
      </c>
      <c r="D6" s="17">
        <f t="shared" si="2"/>
        <v>0.93235371031879077</v>
      </c>
      <c r="E6" s="17">
        <f t="shared" si="3"/>
        <v>10.285714285714285</v>
      </c>
      <c r="G6" s="7">
        <v>16</v>
      </c>
      <c r="H6" s="24">
        <f>E8</f>
        <v>11.249826457640108</v>
      </c>
      <c r="I6" s="24">
        <f>E26</f>
        <v>16.600275101436015</v>
      </c>
      <c r="J6" s="24">
        <f>D8</f>
        <v>2.5676679906608144</v>
      </c>
      <c r="K6" s="24">
        <f>D26</f>
        <v>9.2253235708756183</v>
      </c>
    </row>
    <row r="7" spans="1:11">
      <c r="A7" s="13">
        <f t="shared" ref="A7:A18" si="4">A6*2</f>
        <v>8</v>
      </c>
      <c r="B7" s="17">
        <f t="shared" si="0"/>
        <v>0.22500000000000001</v>
      </c>
      <c r="C7" s="17">
        <f t="shared" si="1"/>
        <v>4.5</v>
      </c>
      <c r="D7" s="17">
        <f t="shared" si="2"/>
        <v>1.4678556266160292</v>
      </c>
      <c r="E7" s="17">
        <f t="shared" si="3"/>
        <v>10.588235284631846</v>
      </c>
      <c r="G7" s="7">
        <v>32</v>
      </c>
      <c r="H7" s="24">
        <f>E9</f>
        <v>12.816463414940262</v>
      </c>
      <c r="I7" s="24">
        <f t="shared" ref="I7" si="5">E27</f>
        <v>25.019322291485022</v>
      </c>
      <c r="J7" s="24">
        <f t="shared" ref="J7:J8" si="6">D9</f>
        <v>4.7839323639197193</v>
      </c>
      <c r="K7" s="24">
        <f t="shared" ref="K7" si="7">D27</f>
        <v>18.11266772463739</v>
      </c>
    </row>
    <row r="8" spans="1:11" ht="16.5" thickBot="1">
      <c r="A8" s="12">
        <f t="shared" si="4"/>
        <v>16</v>
      </c>
      <c r="B8" s="17">
        <f t="shared" si="0"/>
        <v>0.1125</v>
      </c>
      <c r="C8" s="17">
        <f t="shared" si="1"/>
        <v>2.25</v>
      </c>
      <c r="D8" s="18">
        <f t="shared" si="2"/>
        <v>2.5676679906608144</v>
      </c>
      <c r="E8" s="18">
        <f t="shared" si="3"/>
        <v>11.249826457640108</v>
      </c>
      <c r="G8" s="5">
        <v>64</v>
      </c>
      <c r="H8" s="25">
        <f t="shared" ref="H8" si="8">E10</f>
        <v>16.600275101436015</v>
      </c>
      <c r="I8" s="25">
        <f>E28</f>
        <v>42.522527103891477</v>
      </c>
      <c r="J8" s="25">
        <f t="shared" si="6"/>
        <v>9.2253235708756183</v>
      </c>
      <c r="K8" s="25">
        <f>D28</f>
        <v>35.889668670637285</v>
      </c>
    </row>
    <row r="9" spans="1:11">
      <c r="A9" s="12">
        <f t="shared" si="4"/>
        <v>32</v>
      </c>
      <c r="B9" s="17">
        <f t="shared" si="0"/>
        <v>5.6250000000000001E-2</v>
      </c>
      <c r="C9" s="17">
        <f t="shared" si="1"/>
        <v>1.125</v>
      </c>
      <c r="D9" s="18">
        <f t="shared" si="2"/>
        <v>4.7839323639197193</v>
      </c>
      <c r="E9" s="18">
        <f t="shared" si="3"/>
        <v>12.816463414940262</v>
      </c>
      <c r="G9" s="3"/>
      <c r="H9" s="9"/>
      <c r="I9" s="9"/>
      <c r="J9" s="3"/>
      <c r="K9" s="3"/>
    </row>
    <row r="10" spans="1:11">
      <c r="A10" s="12">
        <f t="shared" si="4"/>
        <v>64</v>
      </c>
      <c r="B10" s="17">
        <f t="shared" si="0"/>
        <v>2.8125000000000001E-2</v>
      </c>
      <c r="C10" s="17">
        <f t="shared" si="1"/>
        <v>0.5625</v>
      </c>
      <c r="D10" s="18">
        <f t="shared" si="2"/>
        <v>9.2253235708756183</v>
      </c>
      <c r="E10" s="18">
        <f t="shared" si="3"/>
        <v>16.600275101436015</v>
      </c>
    </row>
    <row r="11" spans="1:11">
      <c r="A11" s="13">
        <f t="shared" si="4"/>
        <v>128</v>
      </c>
      <c r="B11" s="17">
        <f t="shared" si="0"/>
        <v>1.40625E-2</v>
      </c>
      <c r="C11" s="17">
        <f t="shared" si="1"/>
        <v>0.28125</v>
      </c>
      <c r="D11" s="17">
        <f t="shared" si="2"/>
        <v>18.11266772463739</v>
      </c>
      <c r="E11" s="17">
        <f t="shared" si="3"/>
        <v>25.019322291485022</v>
      </c>
    </row>
    <row r="12" spans="1:11">
      <c r="A12" s="13">
        <f t="shared" si="4"/>
        <v>256</v>
      </c>
      <c r="B12" s="17">
        <f t="shared" si="0"/>
        <v>7.0312500000000002E-3</v>
      </c>
      <c r="C12" s="17">
        <f t="shared" si="1"/>
        <v>0.140625</v>
      </c>
      <c r="D12" s="17">
        <f t="shared" si="2"/>
        <v>35.889668670637285</v>
      </c>
      <c r="E12" s="17">
        <f t="shared" si="3"/>
        <v>42.522527103891477</v>
      </c>
    </row>
    <row r="13" spans="1:11">
      <c r="A13" s="13">
        <f t="shared" si="4"/>
        <v>512</v>
      </c>
      <c r="B13" s="17">
        <f t="shared" si="0"/>
        <v>3.5156250000000001E-3</v>
      </c>
      <c r="C13" s="17">
        <f t="shared" si="1"/>
        <v>7.03125E-2</v>
      </c>
      <c r="D13" s="17">
        <f t="shared" si="2"/>
        <v>71.444834702766357</v>
      </c>
      <c r="E13" s="17">
        <f t="shared" si="3"/>
        <v>77.931034009648258</v>
      </c>
    </row>
    <row r="14" spans="1:11">
      <c r="A14" s="13">
        <f t="shared" si="4"/>
        <v>1024</v>
      </c>
      <c r="B14" s="17">
        <f t="shared" si="0"/>
        <v>1.7578125E-3</v>
      </c>
      <c r="C14" s="17">
        <f t="shared" si="1"/>
        <v>3.515625E-2</v>
      </c>
      <c r="D14" s="17">
        <f t="shared" si="2"/>
        <v>142.55575077672205</v>
      </c>
      <c r="E14" s="17">
        <f t="shared" si="3"/>
        <v>148.96627317096772</v>
      </c>
    </row>
    <row r="15" spans="1:11">
      <c r="A15" s="13">
        <f t="shared" si="4"/>
        <v>2048</v>
      </c>
      <c r="B15" s="17">
        <f t="shared" si="0"/>
        <v>8.7890625000000002E-4</v>
      </c>
      <c r="C15" s="17">
        <f t="shared" si="1"/>
        <v>1.7578125E-2</v>
      </c>
      <c r="D15" s="17">
        <f t="shared" si="2"/>
        <v>284.77787541192828</v>
      </c>
      <c r="E15" s="17">
        <f t="shared" si="3"/>
        <v>291.14998945071005</v>
      </c>
    </row>
    <row r="16" spans="1:11">
      <c r="A16" s="13">
        <f t="shared" si="4"/>
        <v>4096</v>
      </c>
      <c r="B16" s="17">
        <f t="shared" si="0"/>
        <v>4.3945312500000001E-4</v>
      </c>
      <c r="C16" s="17">
        <f t="shared" si="1"/>
        <v>8.7890625E-3</v>
      </c>
      <c r="D16" s="17">
        <f t="shared" si="2"/>
        <v>569.2222710276335</v>
      </c>
      <c r="E16" s="17">
        <f t="shared" si="3"/>
        <v>575.57504089620875</v>
      </c>
    </row>
    <row r="17" spans="1:5">
      <c r="A17" s="13">
        <f t="shared" si="4"/>
        <v>8192</v>
      </c>
      <c r="B17" s="17">
        <f t="shared" si="0"/>
        <v>2.1972656250000001E-4</v>
      </c>
      <c r="C17" s="17">
        <f t="shared" si="1"/>
        <v>4.39453125E-3</v>
      </c>
      <c r="D17" s="17">
        <f t="shared" si="2"/>
        <v>1138.1111353919771</v>
      </c>
      <c r="E17" s="17">
        <f t="shared" si="3"/>
        <v>1144.4541986086008</v>
      </c>
    </row>
    <row r="18" spans="1:5" ht="16.5" thickBot="1">
      <c r="A18" s="15">
        <f t="shared" si="4"/>
        <v>16384</v>
      </c>
      <c r="B18" s="19">
        <f t="shared" si="0"/>
        <v>1.0986328125E-4</v>
      </c>
      <c r="C18" s="19">
        <f t="shared" si="1"/>
        <v>2.197265625E-3</v>
      </c>
      <c r="D18" s="19">
        <f t="shared" si="2"/>
        <v>2275.8889007068419</v>
      </c>
      <c r="E18" s="19">
        <f t="shared" si="3"/>
        <v>2282.2271021726301</v>
      </c>
    </row>
    <row r="19" spans="1:5">
      <c r="A19" s="29" t="s">
        <v>8</v>
      </c>
      <c r="B19" s="29"/>
      <c r="C19" s="29"/>
      <c r="D19" s="29"/>
      <c r="E19" s="29"/>
    </row>
    <row r="20" spans="1:5">
      <c r="A20" s="44" t="s">
        <v>0</v>
      </c>
      <c r="B20" s="26">
        <v>1</v>
      </c>
      <c r="C20" s="26"/>
      <c r="D20" s="26"/>
      <c r="E20" s="26"/>
    </row>
    <row r="21" spans="1:5" ht="21.95" customHeight="1" thickBot="1">
      <c r="A21" s="37" t="s">
        <v>10</v>
      </c>
      <c r="B21" s="39" t="s">
        <v>5</v>
      </c>
      <c r="C21" s="40"/>
      <c r="D21" s="41" t="s">
        <v>6</v>
      </c>
      <c r="E21" s="41"/>
    </row>
    <row r="22" spans="1:5" ht="18" customHeight="1" thickTop="1" thickBot="1">
      <c r="A22" s="38"/>
      <c r="B22" s="2">
        <v>0.5</v>
      </c>
      <c r="C22" s="1">
        <v>10</v>
      </c>
      <c r="D22" s="16" t="s">
        <v>11</v>
      </c>
      <c r="E22" s="8" t="s">
        <v>12</v>
      </c>
    </row>
    <row r="23" spans="1:5">
      <c r="A23" s="10">
        <v>2</v>
      </c>
      <c r="B23" s="20">
        <f>$B$22*3.6/A23</f>
        <v>0.9</v>
      </c>
      <c r="C23" s="21">
        <f>$C$22*3.6/A23</f>
        <v>18</v>
      </c>
      <c r="D23" s="18">
        <f t="shared" ref="D23:D36" si="9">1/(((EXP(-$B$20*B23)-1)/$B$20/B23+1)/B$22)</f>
        <v>1.4678556266160292</v>
      </c>
      <c r="E23" s="18">
        <f t="shared" ref="E23:E36" si="10">1/(((EXP(-$B$20*C23)-1)/$B$20/C23+1)/C$22)</f>
        <v>10.588235284631846</v>
      </c>
    </row>
    <row r="24" spans="1:5">
      <c r="A24" s="11">
        <f>A23*2</f>
        <v>4</v>
      </c>
      <c r="B24" s="20">
        <f t="shared" ref="B24:B36" si="11">$B$22*3.6/A24</f>
        <v>0.45</v>
      </c>
      <c r="C24" s="21">
        <f t="shared" ref="C24:C36" si="12">$C$22*3.6/A24</f>
        <v>9</v>
      </c>
      <c r="D24" s="17">
        <f t="shared" si="9"/>
        <v>2.5676679906608144</v>
      </c>
      <c r="E24" s="17">
        <f t="shared" si="10"/>
        <v>11.249826457640108</v>
      </c>
    </row>
    <row r="25" spans="1:5">
      <c r="A25" s="11">
        <f t="shared" ref="A25:A36" si="13">A24*2</f>
        <v>8</v>
      </c>
      <c r="B25" s="20">
        <f t="shared" si="11"/>
        <v>0.22500000000000001</v>
      </c>
      <c r="C25" s="21">
        <f t="shared" si="12"/>
        <v>4.5</v>
      </c>
      <c r="D25" s="17">
        <f t="shared" si="9"/>
        <v>4.7839323639197193</v>
      </c>
      <c r="E25" s="17">
        <f t="shared" si="10"/>
        <v>12.816463414940262</v>
      </c>
    </row>
    <row r="26" spans="1:5">
      <c r="A26" s="10">
        <f t="shared" si="13"/>
        <v>16</v>
      </c>
      <c r="B26" s="20">
        <f t="shared" si="11"/>
        <v>0.1125</v>
      </c>
      <c r="C26" s="21">
        <f t="shared" si="12"/>
        <v>2.25</v>
      </c>
      <c r="D26" s="18">
        <f t="shared" si="9"/>
        <v>9.2253235708756183</v>
      </c>
      <c r="E26" s="18">
        <f t="shared" si="10"/>
        <v>16.600275101436015</v>
      </c>
    </row>
    <row r="27" spans="1:5">
      <c r="A27" s="10">
        <f t="shared" si="13"/>
        <v>32</v>
      </c>
      <c r="B27" s="20">
        <f t="shared" si="11"/>
        <v>5.6250000000000001E-2</v>
      </c>
      <c r="C27" s="21">
        <f t="shared" si="12"/>
        <v>1.125</v>
      </c>
      <c r="D27" s="18">
        <f t="shared" si="9"/>
        <v>18.11266772463739</v>
      </c>
      <c r="E27" s="18">
        <f t="shared" si="10"/>
        <v>25.019322291485022</v>
      </c>
    </row>
    <row r="28" spans="1:5">
      <c r="A28" s="10">
        <f t="shared" si="13"/>
        <v>64</v>
      </c>
      <c r="B28" s="20">
        <f t="shared" si="11"/>
        <v>2.8125000000000001E-2</v>
      </c>
      <c r="C28" s="21">
        <f t="shared" si="12"/>
        <v>0.5625</v>
      </c>
      <c r="D28" s="18">
        <f t="shared" si="9"/>
        <v>35.889668670637285</v>
      </c>
      <c r="E28" s="18">
        <f t="shared" si="10"/>
        <v>42.522527103891477</v>
      </c>
    </row>
    <row r="29" spans="1:5">
      <c r="A29" s="11">
        <f t="shared" si="13"/>
        <v>128</v>
      </c>
      <c r="B29" s="20">
        <f t="shared" si="11"/>
        <v>1.40625E-2</v>
      </c>
      <c r="C29" s="21">
        <f t="shared" si="12"/>
        <v>0.28125</v>
      </c>
      <c r="D29" s="17">
        <f t="shared" si="9"/>
        <v>71.444834702766357</v>
      </c>
      <c r="E29" s="17">
        <f t="shared" si="10"/>
        <v>77.931034009648258</v>
      </c>
    </row>
    <row r="30" spans="1:5">
      <c r="A30" s="11">
        <f t="shared" si="13"/>
        <v>256</v>
      </c>
      <c r="B30" s="20">
        <f t="shared" si="11"/>
        <v>7.0312500000000002E-3</v>
      </c>
      <c r="C30" s="21">
        <f t="shared" si="12"/>
        <v>0.140625</v>
      </c>
      <c r="D30" s="17">
        <f t="shared" si="9"/>
        <v>142.55575077672205</v>
      </c>
      <c r="E30" s="17">
        <f t="shared" si="10"/>
        <v>148.96627317096772</v>
      </c>
    </row>
    <row r="31" spans="1:5">
      <c r="A31" s="11">
        <f t="shared" si="13"/>
        <v>512</v>
      </c>
      <c r="B31" s="20">
        <f t="shared" si="11"/>
        <v>3.5156250000000001E-3</v>
      </c>
      <c r="C31" s="21">
        <f t="shared" si="12"/>
        <v>7.03125E-2</v>
      </c>
      <c r="D31" s="17">
        <f t="shared" si="9"/>
        <v>284.77787541192828</v>
      </c>
      <c r="E31" s="17">
        <f t="shared" si="10"/>
        <v>291.14998945071005</v>
      </c>
    </row>
    <row r="32" spans="1:5">
      <c r="A32" s="11">
        <f t="shared" si="13"/>
        <v>1024</v>
      </c>
      <c r="B32" s="20">
        <f t="shared" si="11"/>
        <v>1.7578125E-3</v>
      </c>
      <c r="C32" s="21">
        <f t="shared" si="12"/>
        <v>3.515625E-2</v>
      </c>
      <c r="D32" s="17">
        <f t="shared" si="9"/>
        <v>569.2222710276335</v>
      </c>
      <c r="E32" s="17">
        <f t="shared" si="10"/>
        <v>575.57504089620875</v>
      </c>
    </row>
    <row r="33" spans="1:5">
      <c r="A33" s="11">
        <f t="shared" si="13"/>
        <v>2048</v>
      </c>
      <c r="B33" s="20">
        <f t="shared" si="11"/>
        <v>8.7890625000000002E-4</v>
      </c>
      <c r="C33" s="21">
        <f t="shared" si="12"/>
        <v>1.7578125E-2</v>
      </c>
      <c r="D33" s="17">
        <f t="shared" si="9"/>
        <v>1138.1111353919771</v>
      </c>
      <c r="E33" s="17">
        <f t="shared" si="10"/>
        <v>1144.4541986086008</v>
      </c>
    </row>
    <row r="34" spans="1:5">
      <c r="A34" s="11">
        <f t="shared" si="13"/>
        <v>4096</v>
      </c>
      <c r="B34" s="20">
        <f t="shared" si="11"/>
        <v>4.3945312500000001E-4</v>
      </c>
      <c r="C34" s="21">
        <f t="shared" si="12"/>
        <v>8.7890625E-3</v>
      </c>
      <c r="D34" s="17">
        <f t="shared" si="9"/>
        <v>2275.8889007068419</v>
      </c>
      <c r="E34" s="17">
        <f t="shared" si="10"/>
        <v>2282.2271021726301</v>
      </c>
    </row>
    <row r="35" spans="1:5">
      <c r="A35" s="11">
        <f t="shared" si="13"/>
        <v>8192</v>
      </c>
      <c r="B35" s="20">
        <f t="shared" si="11"/>
        <v>2.1972656250000001E-4</v>
      </c>
      <c r="C35" s="21">
        <f t="shared" si="12"/>
        <v>4.39453125E-3</v>
      </c>
      <c r="D35" s="17">
        <f t="shared" si="9"/>
        <v>4551.444454455017</v>
      </c>
      <c r="E35" s="17">
        <f t="shared" si="10"/>
        <v>4557.780218472175</v>
      </c>
    </row>
    <row r="36" spans="1:5" ht="16.5" thickBot="1">
      <c r="A36" s="14">
        <f t="shared" si="13"/>
        <v>16384</v>
      </c>
      <c r="B36" s="22">
        <f t="shared" si="11"/>
        <v>1.0986328125E-4</v>
      </c>
      <c r="C36" s="23">
        <f t="shared" si="12"/>
        <v>2.197265625E-3</v>
      </c>
      <c r="D36" s="19">
        <f t="shared" si="9"/>
        <v>9102.5555315914025</v>
      </c>
      <c r="E36" s="19">
        <f t="shared" si="10"/>
        <v>9108.890109478607</v>
      </c>
    </row>
    <row r="52" spans="1:2">
      <c r="A52" s="4"/>
      <c r="B52" s="4"/>
    </row>
  </sheetData>
  <mergeCells count="13">
    <mergeCell ref="A21:A22"/>
    <mergeCell ref="B21:C21"/>
    <mergeCell ref="D21:E21"/>
    <mergeCell ref="B20:E20"/>
    <mergeCell ref="A3:A4"/>
    <mergeCell ref="B3:C3"/>
    <mergeCell ref="D3:E3"/>
    <mergeCell ref="B2:E2"/>
    <mergeCell ref="A1:E1"/>
    <mergeCell ref="A19:E19"/>
    <mergeCell ref="H3:K3"/>
    <mergeCell ref="G3:G4"/>
    <mergeCell ref="G1:K2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Effective clean flow rate Fig1d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Yuguo</dc:creator>
  <cp:lastModifiedBy>Wei Jia</cp:lastModifiedBy>
  <dcterms:created xsi:type="dcterms:W3CDTF">2022-01-03T06:11:38Z</dcterms:created>
  <dcterms:modified xsi:type="dcterms:W3CDTF">2025-10-02T10:10:18Z</dcterms:modified>
</cp:coreProperties>
</file>